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1" sheetId="1" r:id="rId1"/>
  </sheets>
  <definedNames>
    <definedName name="_xlnm.Print_Area" localSheetId="0">'1'!$B$2:$K$22</definedName>
  </definedNames>
  <calcPr fullCalcOnLoad="1"/>
</workbook>
</file>

<file path=xl/sharedStrings.xml><?xml version="1.0" encoding="utf-8"?>
<sst xmlns="http://schemas.openxmlformats.org/spreadsheetml/2006/main" count="24" uniqueCount="24">
  <si>
    <t>l.p.</t>
  </si>
  <si>
    <t>Termomodernizacja obiektu Górnośląskiego Centrum Rehabilitacji „Repty” w Tarnowskich Górach</t>
  </si>
  <si>
    <t>roboty instalacyjne na układach wentylacyjnych w pawilonach A(kuchnia), E( basen rehabilitacyjny), C( hydroterapia )</t>
  </si>
  <si>
    <t>roboty instalacyjne na sieci centralnego ogrzewania w pawilonach E,C,G1,G2,D,H</t>
  </si>
  <si>
    <t>roboty elektryczne ( AKPi A )</t>
  </si>
  <si>
    <t>roboty instalacyjne na sieci centralnego ogrzewania w pawilonie A,K,P,R,O,B,A1,F,J,M,N,L</t>
  </si>
  <si>
    <t xml:space="preserve">roboty uzupełniające </t>
  </si>
  <si>
    <t>RAZEM:</t>
  </si>
  <si>
    <t>Zadanie I</t>
  </si>
  <si>
    <t>Etap I</t>
  </si>
  <si>
    <t>Etap II</t>
  </si>
  <si>
    <t>Zadanie II</t>
  </si>
  <si>
    <t>Modernizacja centralnego ogrzewania oraz odzysk ciepła z wentylacji mechanicznej</t>
  </si>
  <si>
    <t xml:space="preserve">modernizacja centralnego ogrzewania + odzysk ciepła z wentylacji mechanicznej </t>
  </si>
  <si>
    <t xml:space="preserve">modernizacja centralnego ogrzewania + roboty wykończeniowe </t>
  </si>
  <si>
    <t xml:space="preserve">Montaż instalacji solarnej dla podgrzewu ciepłej wody użytkowej </t>
  </si>
  <si>
    <t>Wartość brutto</t>
  </si>
  <si>
    <t>Wartość podatku VAT</t>
  </si>
  <si>
    <t>Wartość netto</t>
  </si>
  <si>
    <t>Stawka podatku VAT w %</t>
  </si>
  <si>
    <t>Zakres rzeczowy zadania</t>
  </si>
  <si>
    <t>Planowane terminy rozpoczęcia i zakończenia prac</t>
  </si>
  <si>
    <t>UWAGA !!! Formularz aktywny. Wpisanie całkowitej wartości brutto przedmiotu zamówienia w pole żółte, spowoduje automatyczne wyliczenie pozostałych kwot, stosownie do postanowień rozdz. XVII pkt. 6 SIWZ.</t>
  </si>
  <si>
    <t>15-11-2017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</si>
</sst>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d/mm/yyyy"/>
    <numFmt numFmtId="166" formatCode="0.0000"/>
    <numFmt numFmtId="167" formatCode="0.000"/>
    <numFmt numFmtId="168" formatCode="0.0%"/>
    <numFmt numFmtId="169" formatCode="_-* #,##0.00\ [$zł-415]_-;\-* #,##0.00\ [$zł-415]_-;_-* &quot;-&quot;??\ [$zł-415]_-;_-@_-"/>
    <numFmt numFmtId="170" formatCode="_-* #,##0.000\ [$zł-415]_-;\-* #,##0.000\ [$zł-415]_-;_-* &quot;-&quot;??\ [$zł-415]_-;_-@_-"/>
    <numFmt numFmtId="171" formatCode="[$-415]d\ mmmm\ yyyy"/>
    <numFmt numFmtId="172" formatCode="#,##0.00\ &quot;zł&quot;"/>
  </numFmts>
  <fonts count="36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horizontal="center"/>
    </xf>
    <xf numFmtId="165" fontId="1" fillId="33" borderId="10" xfId="0" applyNumberFormat="1" applyFont="1" applyFill="1" applyBorder="1" applyAlignment="1">
      <alignment/>
    </xf>
    <xf numFmtId="165" fontId="1" fillId="0" borderId="10" xfId="0" applyNumberFormat="1" applyFont="1" applyBorder="1" applyAlignment="1">
      <alignment/>
    </xf>
    <xf numFmtId="165" fontId="1" fillId="34" borderId="10" xfId="0" applyNumberFormat="1" applyFont="1" applyFill="1" applyBorder="1" applyAlignment="1">
      <alignment/>
    </xf>
    <xf numFmtId="164" fontId="1" fillId="35" borderId="10" xfId="0" applyNumberFormat="1" applyFont="1" applyFill="1" applyBorder="1" applyAlignment="1">
      <alignment horizontal="right"/>
    </xf>
    <xf numFmtId="164" fontId="1" fillId="36" borderId="10" xfId="0" applyNumberFormat="1" applyFont="1" applyFill="1" applyBorder="1" applyAlignment="1">
      <alignment horizontal="right"/>
    </xf>
    <xf numFmtId="164" fontId="1" fillId="34" borderId="10" xfId="0" applyNumberFormat="1" applyFont="1" applyFill="1" applyBorder="1" applyAlignment="1">
      <alignment horizontal="right"/>
    </xf>
    <xf numFmtId="164" fontId="1" fillId="37" borderId="10" xfId="0" applyNumberFormat="1" applyFont="1" applyFill="1" applyBorder="1" applyAlignment="1">
      <alignment horizontal="right"/>
    </xf>
    <xf numFmtId="164" fontId="1" fillId="0" borderId="10" xfId="0" applyNumberFormat="1" applyFont="1" applyBorder="1" applyAlignment="1">
      <alignment horizontal="right"/>
    </xf>
    <xf numFmtId="164" fontId="1" fillId="38" borderId="10" xfId="0" applyNumberFormat="1" applyFont="1" applyFill="1" applyBorder="1" applyAlignment="1">
      <alignment horizontal="right"/>
    </xf>
    <xf numFmtId="164" fontId="0" fillId="0" borderId="10" xfId="0" applyNumberFormat="1" applyFont="1" applyBorder="1" applyAlignment="1">
      <alignment horizontal="right"/>
    </xf>
    <xf numFmtId="164" fontId="0" fillId="38" borderId="10" xfId="0" applyNumberFormat="1" applyFont="1" applyFill="1" applyBorder="1" applyAlignment="1">
      <alignment horizontal="right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165" fontId="1" fillId="33" borderId="12" xfId="0" applyNumberFormat="1" applyFont="1" applyFill="1" applyBorder="1" applyAlignment="1">
      <alignment/>
    </xf>
    <xf numFmtId="165" fontId="1" fillId="34" borderId="12" xfId="0" applyNumberFormat="1" applyFont="1" applyFill="1" applyBorder="1" applyAlignment="1">
      <alignment/>
    </xf>
    <xf numFmtId="165" fontId="1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1" fillId="34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wrapText="1"/>
    </xf>
    <xf numFmtId="0" fontId="1" fillId="34" borderId="10" xfId="0" applyFont="1" applyFill="1" applyBorder="1" applyAlignment="1">
      <alignment horizontal="left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34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9" fontId="0" fillId="36" borderId="10" xfId="52" applyFill="1" applyBorder="1" applyAlignment="1">
      <alignment horizontal="right"/>
    </xf>
    <xf numFmtId="9" fontId="0" fillId="37" borderId="10" xfId="52" applyFill="1" applyBorder="1" applyAlignment="1">
      <alignment horizontal="right"/>
    </xf>
    <xf numFmtId="9" fontId="0" fillId="38" borderId="10" xfId="52" applyFill="1" applyBorder="1" applyAlignment="1">
      <alignment horizontal="right"/>
    </xf>
    <xf numFmtId="172" fontId="1" fillId="0" borderId="16" xfId="0" applyNumberFormat="1" applyFont="1" applyBorder="1" applyAlignment="1">
      <alignment horizontal="right"/>
    </xf>
    <xf numFmtId="172" fontId="1" fillId="0" borderId="16" xfId="58" applyNumberFormat="1" applyFont="1" applyBorder="1" applyAlignment="1">
      <alignment horizontal="right"/>
    </xf>
    <xf numFmtId="0" fontId="0" fillId="0" borderId="15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165" fontId="1" fillId="34" borderId="12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2" fontId="1" fillId="0" borderId="16" xfId="0" applyNumberFormat="1" applyFont="1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4"/>
  <sheetViews>
    <sheetView tabSelected="1" view="pageLayout" zoomScaleNormal="97" workbookViewId="0" topLeftCell="C2">
      <selection activeCell="H4" sqref="H4"/>
    </sheetView>
  </sheetViews>
  <sheetFormatPr defaultColWidth="11.57421875" defaultRowHeight="12.75"/>
  <cols>
    <col min="1" max="1" width="11.57421875" style="1" customWidth="1"/>
    <col min="2" max="2" width="9.7109375" style="1" customWidth="1"/>
    <col min="3" max="3" width="51.421875" style="1" customWidth="1"/>
    <col min="4" max="4" width="18.00390625" style="1" customWidth="1"/>
    <col min="5" max="5" width="10.00390625" style="1" customWidth="1"/>
    <col min="6" max="6" width="14.00390625" style="1" customWidth="1"/>
    <col min="7" max="7" width="14.57421875" style="1" customWidth="1"/>
    <col min="8" max="8" width="11.57421875" style="1" customWidth="1"/>
    <col min="9" max="9" width="10.421875" style="1" customWidth="1"/>
    <col min="10" max="11" width="11.57421875" style="1" hidden="1" customWidth="1"/>
    <col min="12" max="16384" width="11.57421875" style="1" customWidth="1"/>
  </cols>
  <sheetData>
    <row r="1" ht="13.5" thickBot="1"/>
    <row r="2" spans="2:9" ht="40.5" customHeight="1">
      <c r="B2" s="25" t="s">
        <v>0</v>
      </c>
      <c r="C2" s="15" t="s">
        <v>20</v>
      </c>
      <c r="D2" s="15" t="s">
        <v>16</v>
      </c>
      <c r="E2" s="16" t="s">
        <v>19</v>
      </c>
      <c r="F2" s="16" t="s">
        <v>17</v>
      </c>
      <c r="G2" s="15" t="s">
        <v>18</v>
      </c>
      <c r="H2" s="42" t="s">
        <v>21</v>
      </c>
      <c r="I2" s="43"/>
    </row>
    <row r="3" spans="2:9" ht="12.75">
      <c r="B3" s="26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3">
        <v>7</v>
      </c>
      <c r="I3" s="27">
        <v>8</v>
      </c>
    </row>
    <row r="4" spans="2:9" ht="51.75" customHeight="1">
      <c r="B4" s="44" t="s">
        <v>1</v>
      </c>
      <c r="C4" s="45"/>
      <c r="D4" s="7"/>
      <c r="E4" s="31"/>
      <c r="F4" s="8">
        <f>G4*E4</f>
        <v>0</v>
      </c>
      <c r="G4" s="8">
        <f>D4/1.23</f>
        <v>0</v>
      </c>
      <c r="H4" s="4"/>
      <c r="I4" s="17"/>
    </row>
    <row r="5" spans="2:9" ht="53.25" customHeight="1">
      <c r="B5" s="28" t="s">
        <v>8</v>
      </c>
      <c r="C5" s="21" t="s">
        <v>12</v>
      </c>
      <c r="D5" s="9">
        <f>D4*94.5582251%</f>
        <v>0</v>
      </c>
      <c r="E5" s="32"/>
      <c r="F5" s="10">
        <f aca="true" t="shared" si="0" ref="F5:F13">G5*E5</f>
        <v>0</v>
      </c>
      <c r="G5" s="10">
        <f>G4*94.5582251%</f>
        <v>0</v>
      </c>
      <c r="H5" s="6">
        <v>42522</v>
      </c>
      <c r="I5" s="40" t="s">
        <v>23</v>
      </c>
    </row>
    <row r="6" spans="2:9" ht="38.25" customHeight="1">
      <c r="B6" s="29" t="s">
        <v>9</v>
      </c>
      <c r="C6" s="22" t="s">
        <v>13</v>
      </c>
      <c r="D6" s="11">
        <f>D4*48.0060752%</f>
        <v>0</v>
      </c>
      <c r="E6" s="33"/>
      <c r="F6" s="12">
        <f t="shared" si="0"/>
        <v>0</v>
      </c>
      <c r="G6" s="12">
        <f>G4*48.0060752%</f>
        <v>0</v>
      </c>
      <c r="H6" s="5">
        <v>42522</v>
      </c>
      <c r="I6" s="19">
        <v>42674</v>
      </c>
    </row>
    <row r="7" spans="2:9" ht="38.25">
      <c r="B7" s="36">
        <v>1</v>
      </c>
      <c r="C7" s="23" t="s">
        <v>2</v>
      </c>
      <c r="D7" s="13">
        <f>D4*13.1657988%</f>
        <v>0</v>
      </c>
      <c r="E7" s="33"/>
      <c r="F7" s="14">
        <f t="shared" si="0"/>
        <v>0</v>
      </c>
      <c r="G7" s="14">
        <f>G4*13.1657988%</f>
        <v>0</v>
      </c>
      <c r="H7" s="5">
        <v>42522</v>
      </c>
      <c r="I7" s="19">
        <v>42674</v>
      </c>
    </row>
    <row r="8" spans="2:9" ht="25.5">
      <c r="B8" s="36">
        <v>2</v>
      </c>
      <c r="C8" s="23" t="s">
        <v>3</v>
      </c>
      <c r="D8" s="13">
        <f>D4*30.0800308%</f>
        <v>0</v>
      </c>
      <c r="E8" s="33"/>
      <c r="F8" s="14">
        <f t="shared" si="0"/>
        <v>0</v>
      </c>
      <c r="G8" s="14">
        <f>G4*30.0800308%</f>
        <v>0</v>
      </c>
      <c r="H8" s="5">
        <v>42522</v>
      </c>
      <c r="I8" s="19">
        <v>42674</v>
      </c>
    </row>
    <row r="9" spans="2:9" ht="12.75">
      <c r="B9" s="36">
        <v>3</v>
      </c>
      <c r="C9" s="23" t="s">
        <v>4</v>
      </c>
      <c r="D9" s="13">
        <f>D4*4.76024564%</f>
        <v>0</v>
      </c>
      <c r="E9" s="33"/>
      <c r="F9" s="14">
        <f t="shared" si="0"/>
        <v>0</v>
      </c>
      <c r="G9" s="14">
        <f>G4*4.76024564%</f>
        <v>0</v>
      </c>
      <c r="H9" s="5">
        <v>42614</v>
      </c>
      <c r="I9" s="19">
        <v>42674</v>
      </c>
    </row>
    <row r="10" spans="2:9" ht="25.5">
      <c r="B10" s="29" t="s">
        <v>10</v>
      </c>
      <c r="C10" s="23" t="s">
        <v>14</v>
      </c>
      <c r="D10" s="11">
        <f>D4*46.5521498%</f>
        <v>0</v>
      </c>
      <c r="E10" s="33"/>
      <c r="F10" s="12">
        <f t="shared" si="0"/>
        <v>0</v>
      </c>
      <c r="G10" s="12">
        <f>G4*46.5521498%</f>
        <v>0</v>
      </c>
      <c r="H10" s="5">
        <v>42856</v>
      </c>
      <c r="I10" s="19">
        <v>43054</v>
      </c>
    </row>
    <row r="11" spans="2:9" ht="25.5">
      <c r="B11" s="36">
        <v>1</v>
      </c>
      <c r="C11" s="23" t="s">
        <v>5</v>
      </c>
      <c r="D11" s="13">
        <f>D4*34.653311%</f>
        <v>0</v>
      </c>
      <c r="E11" s="33"/>
      <c r="F11" s="14">
        <f t="shared" si="0"/>
        <v>0</v>
      </c>
      <c r="G11" s="14">
        <f>G4*34.653311%</f>
        <v>0</v>
      </c>
      <c r="H11" s="5">
        <v>42856</v>
      </c>
      <c r="I11" s="19">
        <v>43054</v>
      </c>
    </row>
    <row r="12" spans="2:9" ht="12.75">
      <c r="B12" s="36">
        <v>2</v>
      </c>
      <c r="C12" s="23" t="s">
        <v>6</v>
      </c>
      <c r="D12" s="13">
        <f>D4*11.898839%</f>
        <v>0</v>
      </c>
      <c r="E12" s="33"/>
      <c r="F12" s="14">
        <f t="shared" si="0"/>
        <v>0</v>
      </c>
      <c r="G12" s="14">
        <f>G4*11.898839%</f>
        <v>0</v>
      </c>
      <c r="H12" s="5">
        <v>42737</v>
      </c>
      <c r="I12" s="19">
        <v>43054</v>
      </c>
    </row>
    <row r="13" spans="2:9" ht="25.5">
      <c r="B13" s="28" t="s">
        <v>11</v>
      </c>
      <c r="C13" s="24" t="s">
        <v>15</v>
      </c>
      <c r="D13" s="9">
        <f>D4*5.44177488%</f>
        <v>0</v>
      </c>
      <c r="E13" s="32"/>
      <c r="F13" s="10">
        <f t="shared" si="0"/>
        <v>0</v>
      </c>
      <c r="G13" s="10">
        <f>G4*5.44177488%</f>
        <v>0</v>
      </c>
      <c r="H13" s="6">
        <v>43221</v>
      </c>
      <c r="I13" s="18">
        <v>43404</v>
      </c>
    </row>
    <row r="14" spans="2:9" ht="23.25" customHeight="1" thickBot="1">
      <c r="B14" s="46" t="s">
        <v>7</v>
      </c>
      <c r="C14" s="47"/>
      <c r="D14" s="34">
        <f>SUM(D5+D13)</f>
        <v>0</v>
      </c>
      <c r="E14" s="48"/>
      <c r="F14" s="34">
        <f>SUM(F5+F13)</f>
        <v>0</v>
      </c>
      <c r="G14" s="35">
        <f>SUM(G5+G13)</f>
        <v>0</v>
      </c>
      <c r="H14" s="30"/>
      <c r="I14" s="20"/>
    </row>
    <row r="15" ht="12.75">
      <c r="C15" s="2"/>
    </row>
    <row r="16" spans="2:11" ht="12.75">
      <c r="B16" s="41" t="s">
        <v>22</v>
      </c>
      <c r="C16" s="41"/>
      <c r="D16" s="41"/>
      <c r="E16" s="41"/>
      <c r="F16" s="41"/>
      <c r="G16" s="41"/>
      <c r="H16" s="41"/>
      <c r="I16" s="41"/>
      <c r="J16" s="41"/>
      <c r="K16" s="41"/>
    </row>
    <row r="17" spans="1:13" ht="12.75" customHeight="1">
      <c r="A17" s="38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39"/>
      <c r="M17" s="39"/>
    </row>
    <row r="18" spans="2:13" ht="12.75"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37"/>
      <c r="M18" s="37"/>
    </row>
    <row r="19" spans="2:11" ht="12.75">
      <c r="B19" s="41"/>
      <c r="C19" s="41"/>
      <c r="D19" s="41"/>
      <c r="E19" s="41"/>
      <c r="F19" s="41"/>
      <c r="G19" s="41"/>
      <c r="H19" s="41"/>
      <c r="I19" s="41"/>
      <c r="J19" s="41"/>
      <c r="K19" s="41"/>
    </row>
    <row r="20" ht="12.75">
      <c r="C20" s="2"/>
    </row>
    <row r="21" ht="12.75">
      <c r="C21" s="2"/>
    </row>
    <row r="24" ht="12.75">
      <c r="E24" s="1">
        <v>0</v>
      </c>
    </row>
  </sheetData>
  <sheetProtection selectLockedCells="1" selectUnlockedCells="1"/>
  <mergeCells count="4">
    <mergeCell ref="B16:K19"/>
    <mergeCell ref="H2:I2"/>
    <mergeCell ref="B4:C4"/>
    <mergeCell ref="B14:C14"/>
  </mergeCells>
  <printOptions/>
  <pageMargins left="0.7" right="1.0546875" top="0.75" bottom="0.75" header="0.3" footer="0.3"/>
  <pageSetup firstPageNumber="1" useFirstPageNumber="1" horizontalDpi="600" verticalDpi="600" orientation="landscape" paperSize="9" scale="81" r:id="rId1"/>
  <headerFooter alignWithMargins="0">
    <oddHeader>&amp;CHarmonogram rzeczowo - terminowo - finansowy inwestycji pn. Termomodenizacja obiektu 
Górnośląskiego Centrum Rehabilitacji "Repty" w Tarnowskich Górach
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cladm</dc:creator>
  <cp:keywords/>
  <dc:description/>
  <cp:lastModifiedBy>cladm</cp:lastModifiedBy>
  <cp:lastPrinted>2016-04-27T10:51:50Z</cp:lastPrinted>
  <dcterms:created xsi:type="dcterms:W3CDTF">2016-04-21T10:19:13Z</dcterms:created>
  <dcterms:modified xsi:type="dcterms:W3CDTF">2016-04-27T10:54:06Z</dcterms:modified>
  <cp:category/>
  <cp:version/>
  <cp:contentType/>
  <cp:contentStatus/>
</cp:coreProperties>
</file>